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95" windowWidth="11100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<sst xmlns="http://schemas.openxmlformats.org/spreadsheetml/2006/main" count="31" uniqueCount="15">
  <si>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North East Regatta,  Aberdeen  -  Statistics</t>
  </si>
  <si>
    <t>Totals</t>
  </si>
  <si>
    <t>Saturday</t>
  </si>
  <si>
    <t>Number of Events</t>
  </si>
  <si>
    <t>Number of Races</t>
  </si>
  <si>
    <t>Number of Crews</t>
  </si>
  <si>
    <t>Number of Competitors</t>
  </si>
  <si>
    <t>Number of City Station wins</t>
  </si>
  <si>
    <t>%age of City Station wins</t>
  </si>
  <si>
    <t>Number of Boathouse Station wins</t>
  </si>
  <si>
    <t>%age of Boathouse Station wins</t>
  </si>
  <si>
    <t>Sunday</t>
  </si>
  <si>
    <t>Both Days</t>
  </si>
  <si>
    <t>Total races =</t>
  </si>
  <si>
    <t>93-07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</si>
</sst>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_);_(* \(#,##0\);_(* &quot;-&quot;??_);_(@_)"/>
  </numFmts>
  <fonts count="40">
    <font>
      <sz val="10"/>
      <name val="Arial"/>
      <family val="0"/>
    </font>
    <font>
      <sz val="9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9" fontId="0" fillId="0" borderId="26" xfId="57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9" fontId="0" fillId="0" borderId="36" xfId="57" applyFont="1" applyBorder="1" applyAlignment="1">
      <alignment horizontal="center" vertical="center"/>
    </xf>
    <xf numFmtId="9" fontId="0" fillId="0" borderId="25" xfId="57" applyFont="1" applyBorder="1" applyAlignment="1">
      <alignment horizontal="center" vertical="center"/>
    </xf>
    <xf numFmtId="9" fontId="0" fillId="0" borderId="24" xfId="57" applyFont="1" applyBorder="1" applyAlignment="1">
      <alignment horizontal="center" vertical="center"/>
    </xf>
    <xf numFmtId="1" fontId="0" fillId="0" borderId="0" xfId="0" applyNumberFormat="1" applyAlignment="1">
      <alignment horizontal="left"/>
    </xf>
    <xf numFmtId="174" fontId="0" fillId="0" borderId="0" xfId="42" applyNumberFormat="1" applyFont="1" applyAlignment="1">
      <alignment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172" fontId="2" fillId="0" borderId="0" xfId="57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74" fontId="5" fillId="0" borderId="0" xfId="42" applyNumberFormat="1" applyFont="1" applyAlignment="1">
      <alignment/>
    </xf>
    <xf numFmtId="1" fontId="5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A1">
      <pane xSplit="1" topLeftCell="M1" activePane="topRight" state="frozen"/>
      <selection pane="topLeft" activeCell="A1" sqref="A1"/>
      <selection pane="topRight" activeCell="X13" sqref="X13"/>
    </sheetView>
  </sheetViews>
  <sheetFormatPr defaultColWidth="9.140625" defaultRowHeight="12.75"/>
  <cols>
    <col min="1" max="1" width="23.57421875" style="0" customWidth="1"/>
    <col min="2" max="21" width="6.421875" style="18" customWidth="1"/>
    <col min="22" max="22" width="9.28125" style="11" customWidth="1"/>
    <col min="23" max="23" width="9.28125" style="7" customWidth="1"/>
  </cols>
  <sheetData>
    <row r="1" spans="1:23" s="2" customFormat="1" ht="18">
      <c r="A1" s="2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9"/>
      <c r="W1" s="5"/>
    </row>
    <row r="2" spans="2:23" s="2" customFormat="1" ht="18.75" thickBo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9"/>
      <c r="W2" s="5"/>
    </row>
    <row r="3" spans="2:23" s="1" customFormat="1" ht="22.5" customHeight="1" thickBot="1">
      <c r="B3" s="36">
        <v>1990</v>
      </c>
      <c r="C3" s="15">
        <v>1991</v>
      </c>
      <c r="D3" s="15">
        <v>1992</v>
      </c>
      <c r="E3" s="16">
        <v>1993</v>
      </c>
      <c r="F3" s="17">
        <v>1994</v>
      </c>
      <c r="G3" s="15">
        <v>1995</v>
      </c>
      <c r="H3" s="15">
        <v>1996</v>
      </c>
      <c r="I3" s="16">
        <v>1997</v>
      </c>
      <c r="J3" s="17">
        <v>1998</v>
      </c>
      <c r="K3" s="15">
        <v>1999</v>
      </c>
      <c r="L3" s="15">
        <v>2000</v>
      </c>
      <c r="M3" s="16">
        <v>2001</v>
      </c>
      <c r="N3" s="17">
        <v>2002</v>
      </c>
      <c r="O3" s="15">
        <v>2003</v>
      </c>
      <c r="P3" s="15">
        <v>2004</v>
      </c>
      <c r="Q3" s="16">
        <v>2005</v>
      </c>
      <c r="R3" s="17">
        <v>2006</v>
      </c>
      <c r="S3" s="15">
        <v>2007</v>
      </c>
      <c r="T3" s="15">
        <v>2008</v>
      </c>
      <c r="U3" s="16">
        <v>2009</v>
      </c>
      <c r="V3" s="10" t="s">
        <v>1</v>
      </c>
      <c r="W3" s="6"/>
    </row>
    <row r="4" spans="1:22" ht="16.5" thickBot="1">
      <c r="A4" s="1" t="s">
        <v>2</v>
      </c>
      <c r="V4" s="10" t="s">
        <v>14</v>
      </c>
    </row>
    <row r="5" spans="1:23" s="3" customFormat="1" ht="15.75" customHeight="1">
      <c r="A5" s="4" t="s">
        <v>3</v>
      </c>
      <c r="B5" s="39">
        <v>20</v>
      </c>
      <c r="C5" s="22">
        <v>18</v>
      </c>
      <c r="D5" s="19">
        <v>19</v>
      </c>
      <c r="E5" s="20">
        <v>16</v>
      </c>
      <c r="F5" s="21">
        <v>13</v>
      </c>
      <c r="G5" s="22">
        <v>21</v>
      </c>
      <c r="H5" s="19">
        <v>22</v>
      </c>
      <c r="I5" s="20">
        <v>23</v>
      </c>
      <c r="J5" s="21">
        <v>20</v>
      </c>
      <c r="K5" s="22">
        <v>20</v>
      </c>
      <c r="L5" s="19">
        <v>25</v>
      </c>
      <c r="M5" s="20">
        <v>26</v>
      </c>
      <c r="N5" s="21">
        <v>24</v>
      </c>
      <c r="O5" s="22">
        <v>23</v>
      </c>
      <c r="P5" s="19">
        <v>26</v>
      </c>
      <c r="Q5" s="20">
        <v>32</v>
      </c>
      <c r="R5" s="21">
        <v>30</v>
      </c>
      <c r="S5" s="22">
        <v>24</v>
      </c>
      <c r="T5" s="22">
        <v>24</v>
      </c>
      <c r="U5" s="20">
        <v>38</v>
      </c>
      <c r="V5" s="12"/>
      <c r="W5" s="8"/>
    </row>
    <row r="6" spans="1:23" s="3" customFormat="1" ht="15.75" customHeight="1">
      <c r="A6" s="4" t="s">
        <v>4</v>
      </c>
      <c r="B6" s="40">
        <v>85</v>
      </c>
      <c r="C6" s="22">
        <v>56</v>
      </c>
      <c r="D6" s="19">
        <v>72</v>
      </c>
      <c r="E6" s="23">
        <v>48</v>
      </c>
      <c r="F6" s="24">
        <v>53</v>
      </c>
      <c r="G6" s="22">
        <v>74</v>
      </c>
      <c r="H6" s="19">
        <v>70</v>
      </c>
      <c r="I6" s="23">
        <v>64</v>
      </c>
      <c r="J6" s="24">
        <v>55</v>
      </c>
      <c r="K6" s="22">
        <v>70</v>
      </c>
      <c r="L6" s="19">
        <v>73</v>
      </c>
      <c r="M6" s="23">
        <v>79</v>
      </c>
      <c r="N6" s="24">
        <v>62</v>
      </c>
      <c r="O6" s="22">
        <v>69</v>
      </c>
      <c r="P6" s="19">
        <v>57</v>
      </c>
      <c r="Q6" s="23">
        <v>73</v>
      </c>
      <c r="R6" s="24">
        <v>60</v>
      </c>
      <c r="S6" s="22">
        <v>47</v>
      </c>
      <c r="T6" s="22">
        <v>51</v>
      </c>
      <c r="U6" s="23">
        <v>105</v>
      </c>
      <c r="V6" s="12"/>
      <c r="W6" s="8"/>
    </row>
    <row r="7" spans="1:23" s="3" customFormat="1" ht="15.75" customHeight="1">
      <c r="A7" s="4" t="s">
        <v>5</v>
      </c>
      <c r="B7" s="40">
        <v>107</v>
      </c>
      <c r="C7" s="22">
        <v>74</v>
      </c>
      <c r="D7" s="19"/>
      <c r="E7" s="23">
        <v>65</v>
      </c>
      <c r="F7" s="24">
        <v>66</v>
      </c>
      <c r="G7" s="22">
        <v>95</v>
      </c>
      <c r="H7" s="19">
        <v>92</v>
      </c>
      <c r="I7" s="23">
        <v>87</v>
      </c>
      <c r="J7" s="24">
        <v>75</v>
      </c>
      <c r="K7" s="22">
        <v>90</v>
      </c>
      <c r="L7" s="19">
        <v>98</v>
      </c>
      <c r="M7" s="23">
        <v>105</v>
      </c>
      <c r="N7" s="24">
        <v>86</v>
      </c>
      <c r="O7" s="22">
        <v>92</v>
      </c>
      <c r="P7" s="19">
        <v>83</v>
      </c>
      <c r="Q7" s="23">
        <v>105</v>
      </c>
      <c r="R7" s="24">
        <v>90</v>
      </c>
      <c r="S7" s="22">
        <v>71</v>
      </c>
      <c r="T7" s="22">
        <v>75</v>
      </c>
      <c r="U7" s="23">
        <v>143</v>
      </c>
      <c r="V7" s="12"/>
      <c r="W7" s="8"/>
    </row>
    <row r="8" spans="1:23" s="3" customFormat="1" ht="15.75" customHeight="1" thickBot="1">
      <c r="A8" s="13" t="s">
        <v>6</v>
      </c>
      <c r="B8" s="41"/>
      <c r="C8" s="28">
        <v>308</v>
      </c>
      <c r="D8" s="25"/>
      <c r="E8" s="26">
        <v>236</v>
      </c>
      <c r="F8" s="27">
        <v>305</v>
      </c>
      <c r="G8" s="28">
        <v>380</v>
      </c>
      <c r="H8" s="25">
        <v>353</v>
      </c>
      <c r="I8" s="26">
        <v>391</v>
      </c>
      <c r="J8" s="27"/>
      <c r="K8" s="28">
        <v>380</v>
      </c>
      <c r="L8" s="25">
        <v>313</v>
      </c>
      <c r="M8" s="26">
        <v>425</v>
      </c>
      <c r="N8" s="27">
        <v>322</v>
      </c>
      <c r="O8" s="28">
        <v>399</v>
      </c>
      <c r="P8" s="25">
        <v>307</v>
      </c>
      <c r="Q8" s="26">
        <v>376</v>
      </c>
      <c r="R8" s="27">
        <v>275</v>
      </c>
      <c r="S8" s="28">
        <v>252</v>
      </c>
      <c r="T8" s="28">
        <v>284</v>
      </c>
      <c r="U8" s="26">
        <v>441</v>
      </c>
      <c r="V8" s="12"/>
      <c r="W8" s="8"/>
    </row>
    <row r="9" spans="1:23" s="3" customFormat="1" ht="15.75" customHeight="1">
      <c r="A9" s="37" t="s">
        <v>7</v>
      </c>
      <c r="B9" s="39"/>
      <c r="C9" s="30"/>
      <c r="D9" s="29"/>
      <c r="E9" s="20">
        <v>26</v>
      </c>
      <c r="F9" s="21"/>
      <c r="G9" s="30">
        <v>35</v>
      </c>
      <c r="H9" s="29">
        <v>35</v>
      </c>
      <c r="I9" s="20">
        <v>41</v>
      </c>
      <c r="J9" s="21">
        <v>26</v>
      </c>
      <c r="K9" s="30">
        <v>34</v>
      </c>
      <c r="L9" s="29">
        <v>33</v>
      </c>
      <c r="M9" s="20">
        <v>39</v>
      </c>
      <c r="N9" s="21">
        <v>35</v>
      </c>
      <c r="O9" s="30">
        <v>27</v>
      </c>
      <c r="P9" s="29">
        <v>19</v>
      </c>
      <c r="Q9" s="20">
        <v>42</v>
      </c>
      <c r="R9" s="21">
        <v>26</v>
      </c>
      <c r="S9" s="30">
        <v>22</v>
      </c>
      <c r="T9" s="30"/>
      <c r="U9" s="20"/>
      <c r="V9" s="12"/>
      <c r="W9" s="8"/>
    </row>
    <row r="10" spans="1:23" s="3" customFormat="1" ht="15.75" customHeight="1" thickBot="1">
      <c r="A10" s="38" t="s">
        <v>8</v>
      </c>
      <c r="B10" s="42"/>
      <c r="C10" s="32"/>
      <c r="D10" s="31"/>
      <c r="E10" s="43">
        <f aca="true" t="shared" si="0" ref="E10:J10">E9/(E9+E11)</f>
        <v>0.5652173913043478</v>
      </c>
      <c r="F10" s="33"/>
      <c r="G10" s="44">
        <f t="shared" si="0"/>
        <v>0.47297297297297297</v>
      </c>
      <c r="H10" s="45">
        <f t="shared" si="0"/>
        <v>0.5</v>
      </c>
      <c r="I10" s="43">
        <f t="shared" si="0"/>
        <v>0.640625</v>
      </c>
      <c r="J10" s="33">
        <f t="shared" si="0"/>
        <v>0.4727272727272727</v>
      </c>
      <c r="K10" s="44">
        <f aca="true" t="shared" si="1" ref="K10:P10">K9/(K9+K11)</f>
        <v>0.4857142857142857</v>
      </c>
      <c r="L10" s="45">
        <f t="shared" si="1"/>
        <v>0.4520547945205479</v>
      </c>
      <c r="M10" s="43">
        <f t="shared" si="1"/>
        <v>0.4936708860759494</v>
      </c>
      <c r="N10" s="33">
        <f t="shared" si="1"/>
        <v>0.5737704918032787</v>
      </c>
      <c r="O10" s="44">
        <f t="shared" si="1"/>
        <v>0.391304347826087</v>
      </c>
      <c r="P10" s="45">
        <f t="shared" si="1"/>
        <v>0.3392857142857143</v>
      </c>
      <c r="Q10" s="43">
        <f>Q9/(Q9+Q11)</f>
        <v>0.5753424657534246</v>
      </c>
      <c r="R10" s="33">
        <f>R9/(R9+R11)</f>
        <v>0.43333333333333335</v>
      </c>
      <c r="S10" s="44">
        <f>S9/(S9+S11)</f>
        <v>0.46808510638297873</v>
      </c>
      <c r="T10" s="44"/>
      <c r="U10" s="43"/>
      <c r="V10" s="12"/>
      <c r="W10" s="8"/>
    </row>
    <row r="11" spans="1:23" s="3" customFormat="1" ht="15.75" customHeight="1">
      <c r="A11" s="37" t="s">
        <v>9</v>
      </c>
      <c r="B11" s="39"/>
      <c r="C11" s="30"/>
      <c r="D11" s="29"/>
      <c r="E11" s="34">
        <v>20</v>
      </c>
      <c r="F11" s="35"/>
      <c r="G11" s="30">
        <v>39</v>
      </c>
      <c r="H11" s="29">
        <v>35</v>
      </c>
      <c r="I11" s="34">
        <v>23</v>
      </c>
      <c r="J11" s="35">
        <v>29</v>
      </c>
      <c r="K11" s="30">
        <v>36</v>
      </c>
      <c r="L11" s="29">
        <v>40</v>
      </c>
      <c r="M11" s="34">
        <v>40</v>
      </c>
      <c r="N11" s="35">
        <v>26</v>
      </c>
      <c r="O11" s="30">
        <v>42</v>
      </c>
      <c r="P11" s="29">
        <v>37</v>
      </c>
      <c r="Q11" s="34">
        <v>31</v>
      </c>
      <c r="R11" s="35">
        <v>34</v>
      </c>
      <c r="S11" s="30">
        <v>25</v>
      </c>
      <c r="T11" s="30"/>
      <c r="U11" s="34"/>
      <c r="V11" s="12"/>
      <c r="W11" s="8"/>
    </row>
    <row r="12" spans="1:23" s="3" customFormat="1" ht="15.75" customHeight="1" thickBot="1">
      <c r="A12" s="38" t="s">
        <v>10</v>
      </c>
      <c r="B12" s="42"/>
      <c r="C12" s="32"/>
      <c r="D12" s="31"/>
      <c r="E12" s="43">
        <f aca="true" t="shared" si="2" ref="E12:J12">E11/(E9+E11)</f>
        <v>0.43478260869565216</v>
      </c>
      <c r="F12" s="33"/>
      <c r="G12" s="44">
        <f t="shared" si="2"/>
        <v>0.527027027027027</v>
      </c>
      <c r="H12" s="45">
        <f t="shared" si="2"/>
        <v>0.5</v>
      </c>
      <c r="I12" s="43">
        <f t="shared" si="2"/>
        <v>0.359375</v>
      </c>
      <c r="J12" s="33">
        <f t="shared" si="2"/>
        <v>0.5272727272727272</v>
      </c>
      <c r="K12" s="44">
        <f aca="true" t="shared" si="3" ref="K12:P12">K11/(K9+K11)</f>
        <v>0.5142857142857142</v>
      </c>
      <c r="L12" s="45">
        <f t="shared" si="3"/>
        <v>0.547945205479452</v>
      </c>
      <c r="M12" s="43">
        <f t="shared" si="3"/>
        <v>0.5063291139240507</v>
      </c>
      <c r="N12" s="33">
        <f t="shared" si="3"/>
        <v>0.4262295081967213</v>
      </c>
      <c r="O12" s="44">
        <f t="shared" si="3"/>
        <v>0.6086956521739131</v>
      </c>
      <c r="P12" s="45">
        <f t="shared" si="3"/>
        <v>0.6607142857142857</v>
      </c>
      <c r="Q12" s="43">
        <f>Q11/(Q9+Q11)</f>
        <v>0.4246575342465753</v>
      </c>
      <c r="R12" s="33">
        <f>R11/(R9+R11)</f>
        <v>0.5666666666666667</v>
      </c>
      <c r="S12" s="44">
        <f>S11/(S9+S11)</f>
        <v>0.5319148936170213</v>
      </c>
      <c r="T12" s="44"/>
      <c r="U12" s="43"/>
      <c r="V12" s="12"/>
      <c r="W12" s="8"/>
    </row>
    <row r="14" ht="16.5" thickBot="1">
      <c r="A14" s="1" t="s">
        <v>11</v>
      </c>
    </row>
    <row r="15" spans="1:23" s="3" customFormat="1" ht="15.75" customHeight="1">
      <c r="A15" s="4" t="s">
        <v>3</v>
      </c>
      <c r="B15" s="39">
        <v>19</v>
      </c>
      <c r="C15" s="22">
        <v>19</v>
      </c>
      <c r="D15" s="19">
        <v>19</v>
      </c>
      <c r="E15" s="20">
        <v>19</v>
      </c>
      <c r="F15" s="21">
        <v>15</v>
      </c>
      <c r="G15" s="22">
        <v>16</v>
      </c>
      <c r="H15" s="19">
        <v>19</v>
      </c>
      <c r="I15" s="20">
        <v>17</v>
      </c>
      <c r="J15" s="21">
        <v>17</v>
      </c>
      <c r="K15" s="22">
        <v>18</v>
      </c>
      <c r="L15" s="19">
        <v>20</v>
      </c>
      <c r="M15" s="20">
        <v>20</v>
      </c>
      <c r="N15" s="21">
        <v>12</v>
      </c>
      <c r="O15" s="22">
        <v>17</v>
      </c>
      <c r="P15" s="19">
        <v>15</v>
      </c>
      <c r="Q15" s="20">
        <v>18</v>
      </c>
      <c r="R15" s="21">
        <v>20</v>
      </c>
      <c r="S15" s="22">
        <v>14</v>
      </c>
      <c r="T15" s="22">
        <v>16</v>
      </c>
      <c r="U15" s="20">
        <v>20</v>
      </c>
      <c r="V15" s="12"/>
      <c r="W15" s="8"/>
    </row>
    <row r="16" spans="1:23" s="3" customFormat="1" ht="15.75" customHeight="1">
      <c r="A16" s="4" t="s">
        <v>4</v>
      </c>
      <c r="B16" s="40">
        <v>96</v>
      </c>
      <c r="C16" s="22">
        <v>51</v>
      </c>
      <c r="D16" s="19">
        <v>64</v>
      </c>
      <c r="E16" s="23">
        <v>48</v>
      </c>
      <c r="F16" s="24">
        <v>58</v>
      </c>
      <c r="G16" s="22">
        <v>59</v>
      </c>
      <c r="H16" s="19">
        <v>70</v>
      </c>
      <c r="I16" s="23">
        <v>50</v>
      </c>
      <c r="J16" s="24">
        <v>44</v>
      </c>
      <c r="K16" s="22">
        <v>46</v>
      </c>
      <c r="L16" s="19">
        <v>50</v>
      </c>
      <c r="M16" s="23">
        <v>71</v>
      </c>
      <c r="N16" s="24">
        <v>37</v>
      </c>
      <c r="O16" s="22">
        <v>56</v>
      </c>
      <c r="P16" s="19">
        <v>45</v>
      </c>
      <c r="Q16" s="23">
        <v>33</v>
      </c>
      <c r="R16" s="24">
        <v>44</v>
      </c>
      <c r="S16" s="22">
        <v>32</v>
      </c>
      <c r="T16" s="22">
        <v>37</v>
      </c>
      <c r="U16" s="23">
        <v>57</v>
      </c>
      <c r="V16" s="12"/>
      <c r="W16" s="8"/>
    </row>
    <row r="17" spans="1:23" s="3" customFormat="1" ht="15.75" customHeight="1">
      <c r="A17" s="4" t="s">
        <v>5</v>
      </c>
      <c r="B17" s="40">
        <v>115</v>
      </c>
      <c r="C17" s="22">
        <v>70</v>
      </c>
      <c r="D17" s="19"/>
      <c r="E17" s="23">
        <v>67</v>
      </c>
      <c r="F17" s="24">
        <v>73</v>
      </c>
      <c r="G17" s="22">
        <v>78</v>
      </c>
      <c r="H17" s="19">
        <v>89</v>
      </c>
      <c r="I17" s="23">
        <v>67</v>
      </c>
      <c r="J17" s="24">
        <v>61</v>
      </c>
      <c r="K17" s="22">
        <v>64</v>
      </c>
      <c r="L17" s="19">
        <v>70</v>
      </c>
      <c r="M17" s="23">
        <v>91</v>
      </c>
      <c r="N17" s="24">
        <v>49</v>
      </c>
      <c r="O17" s="22">
        <v>73</v>
      </c>
      <c r="P17" s="19">
        <v>60</v>
      </c>
      <c r="Q17" s="23">
        <v>51</v>
      </c>
      <c r="R17" s="24">
        <v>64</v>
      </c>
      <c r="S17" s="22">
        <v>46</v>
      </c>
      <c r="T17" s="22">
        <v>53</v>
      </c>
      <c r="U17" s="23">
        <v>77</v>
      </c>
      <c r="V17" s="12"/>
      <c r="W17" s="8"/>
    </row>
    <row r="18" spans="1:23" s="3" customFormat="1" ht="15.75" customHeight="1" thickBot="1">
      <c r="A18" s="13" t="s">
        <v>6</v>
      </c>
      <c r="B18" s="41"/>
      <c r="C18" s="28">
        <v>310</v>
      </c>
      <c r="D18" s="25"/>
      <c r="E18" s="26">
        <v>242</v>
      </c>
      <c r="F18" s="27">
        <v>308</v>
      </c>
      <c r="G18" s="28">
        <v>286</v>
      </c>
      <c r="H18" s="25">
        <v>330</v>
      </c>
      <c r="I18" s="26">
        <v>284</v>
      </c>
      <c r="J18" s="27"/>
      <c r="K18" s="28">
        <v>253</v>
      </c>
      <c r="L18" s="25">
        <v>268</v>
      </c>
      <c r="M18" s="26">
        <v>355</v>
      </c>
      <c r="N18" s="27">
        <v>183</v>
      </c>
      <c r="O18" s="28">
        <v>250</v>
      </c>
      <c r="P18" s="25">
        <v>236</v>
      </c>
      <c r="Q18" s="26">
        <v>185</v>
      </c>
      <c r="R18" s="27">
        <v>217</v>
      </c>
      <c r="S18" s="28">
        <v>193</v>
      </c>
      <c r="T18" s="28">
        <v>208</v>
      </c>
      <c r="U18" s="26">
        <v>290</v>
      </c>
      <c r="V18" s="12"/>
      <c r="W18" s="8"/>
    </row>
    <row r="19" spans="1:23" s="3" customFormat="1" ht="15.75" customHeight="1">
      <c r="A19" s="37" t="s">
        <v>7</v>
      </c>
      <c r="B19" s="39"/>
      <c r="C19" s="30"/>
      <c r="D19" s="29"/>
      <c r="E19" s="20">
        <v>26</v>
      </c>
      <c r="F19" s="21"/>
      <c r="G19" s="30">
        <v>25</v>
      </c>
      <c r="H19" s="29">
        <v>46</v>
      </c>
      <c r="I19" s="20">
        <v>28</v>
      </c>
      <c r="J19" s="21">
        <v>27</v>
      </c>
      <c r="K19" s="30">
        <v>26</v>
      </c>
      <c r="L19" s="29">
        <v>28</v>
      </c>
      <c r="M19" s="20">
        <v>34</v>
      </c>
      <c r="N19" s="21">
        <v>19</v>
      </c>
      <c r="O19" s="30">
        <v>33</v>
      </c>
      <c r="P19" s="29">
        <v>20</v>
      </c>
      <c r="Q19" s="20">
        <v>11</v>
      </c>
      <c r="R19" s="21">
        <v>20</v>
      </c>
      <c r="S19" s="30">
        <v>11</v>
      </c>
      <c r="T19" s="30"/>
      <c r="U19" s="20"/>
      <c r="V19" s="12"/>
      <c r="W19" s="8"/>
    </row>
    <row r="20" spans="1:23" s="3" customFormat="1" ht="15.75" customHeight="1" thickBot="1">
      <c r="A20" s="38" t="s">
        <v>8</v>
      </c>
      <c r="B20" s="42"/>
      <c r="C20" s="32"/>
      <c r="D20" s="31"/>
      <c r="E20" s="43">
        <f aca="true" t="shared" si="4" ref="E20:J20">E19/(E19+E21)</f>
        <v>0.5531914893617021</v>
      </c>
      <c r="F20" s="33"/>
      <c r="G20" s="44">
        <f t="shared" si="4"/>
        <v>0.5102040816326531</v>
      </c>
      <c r="H20" s="45">
        <f t="shared" si="4"/>
        <v>0.6571428571428571</v>
      </c>
      <c r="I20" s="43">
        <f t="shared" si="4"/>
        <v>0.5714285714285714</v>
      </c>
      <c r="J20" s="33">
        <f t="shared" si="4"/>
        <v>0.6136363636363636</v>
      </c>
      <c r="K20" s="44">
        <f aca="true" t="shared" si="5" ref="K20:P20">K19/(K19+K21)</f>
        <v>0.5652173913043478</v>
      </c>
      <c r="L20" s="45">
        <f t="shared" si="5"/>
        <v>0.56</v>
      </c>
      <c r="M20" s="43">
        <f t="shared" si="5"/>
        <v>0.4788732394366197</v>
      </c>
      <c r="N20" s="33">
        <f t="shared" si="5"/>
        <v>0.5135135135135135</v>
      </c>
      <c r="O20" s="44">
        <f t="shared" si="5"/>
        <v>0.5892857142857143</v>
      </c>
      <c r="P20" s="45">
        <f t="shared" si="5"/>
        <v>0.4444444444444444</v>
      </c>
      <c r="Q20" s="43">
        <f>Q19/(Q19+Q21)</f>
        <v>0.34375</v>
      </c>
      <c r="R20" s="33">
        <f>R19/(R19+R21)</f>
        <v>0.46511627906976744</v>
      </c>
      <c r="S20" s="44">
        <f>S19/(S19+S21)</f>
        <v>0.36666666666666664</v>
      </c>
      <c r="T20" s="44"/>
      <c r="U20" s="43"/>
      <c r="V20" s="12"/>
      <c r="W20" s="8"/>
    </row>
    <row r="21" spans="1:23" s="3" customFormat="1" ht="15.75" customHeight="1">
      <c r="A21" s="37" t="s">
        <v>9</v>
      </c>
      <c r="B21" s="39"/>
      <c r="C21" s="30"/>
      <c r="D21" s="29"/>
      <c r="E21" s="34">
        <v>21</v>
      </c>
      <c r="F21" s="35"/>
      <c r="G21" s="30">
        <v>24</v>
      </c>
      <c r="H21" s="29">
        <v>24</v>
      </c>
      <c r="I21" s="34">
        <v>21</v>
      </c>
      <c r="J21" s="35">
        <v>17</v>
      </c>
      <c r="K21" s="30">
        <v>20</v>
      </c>
      <c r="L21" s="29">
        <v>22</v>
      </c>
      <c r="M21" s="34">
        <v>37</v>
      </c>
      <c r="N21" s="35">
        <v>18</v>
      </c>
      <c r="O21" s="30">
        <v>23</v>
      </c>
      <c r="P21" s="29">
        <v>25</v>
      </c>
      <c r="Q21" s="34">
        <v>21</v>
      </c>
      <c r="R21" s="35">
        <v>23</v>
      </c>
      <c r="S21" s="30">
        <v>19</v>
      </c>
      <c r="T21" s="30"/>
      <c r="U21" s="34"/>
      <c r="V21" s="12"/>
      <c r="W21" s="8"/>
    </row>
    <row r="22" spans="1:23" s="3" customFormat="1" ht="15.75" customHeight="1" thickBot="1">
      <c r="A22" s="38" t="s">
        <v>10</v>
      </c>
      <c r="B22" s="42"/>
      <c r="C22" s="32"/>
      <c r="D22" s="31"/>
      <c r="E22" s="43">
        <f aca="true" t="shared" si="6" ref="E22:J22">E21/(E19+E21)</f>
        <v>0.44680851063829785</v>
      </c>
      <c r="F22" s="33"/>
      <c r="G22" s="44">
        <f t="shared" si="6"/>
        <v>0.4897959183673469</v>
      </c>
      <c r="H22" s="45">
        <f t="shared" si="6"/>
        <v>0.34285714285714286</v>
      </c>
      <c r="I22" s="43">
        <f t="shared" si="6"/>
        <v>0.42857142857142855</v>
      </c>
      <c r="J22" s="33">
        <f t="shared" si="6"/>
        <v>0.38636363636363635</v>
      </c>
      <c r="K22" s="44">
        <f aca="true" t="shared" si="7" ref="K22:P22">K21/(K19+K21)</f>
        <v>0.43478260869565216</v>
      </c>
      <c r="L22" s="45">
        <f t="shared" si="7"/>
        <v>0.44</v>
      </c>
      <c r="M22" s="43">
        <f t="shared" si="7"/>
        <v>0.5211267605633803</v>
      </c>
      <c r="N22" s="33">
        <f t="shared" si="7"/>
        <v>0.4864864864864865</v>
      </c>
      <c r="O22" s="44">
        <f t="shared" si="7"/>
        <v>0.4107142857142857</v>
      </c>
      <c r="P22" s="45">
        <f t="shared" si="7"/>
        <v>0.5555555555555556</v>
      </c>
      <c r="Q22" s="43">
        <f>Q21/(Q19+Q21)</f>
        <v>0.65625</v>
      </c>
      <c r="R22" s="33">
        <f>R21/(R19+R21)</f>
        <v>0.5348837209302325</v>
      </c>
      <c r="S22" s="44">
        <f>S21/(S19+S21)</f>
        <v>0.6333333333333333</v>
      </c>
      <c r="T22" s="44"/>
      <c r="U22" s="43"/>
      <c r="V22" s="12"/>
      <c r="W22" s="8"/>
    </row>
    <row r="24" spans="1:23" ht="16.5" thickBot="1">
      <c r="A24" s="1" t="s">
        <v>12</v>
      </c>
      <c r="W24" s="8"/>
    </row>
    <row r="25" spans="1:23" s="3" customFormat="1" ht="15.75" customHeight="1">
      <c r="A25" s="4" t="s">
        <v>3</v>
      </c>
      <c r="B25" s="39">
        <f aca="true" t="shared" si="8" ref="B25:C27">B5+B15</f>
        <v>39</v>
      </c>
      <c r="C25" s="22">
        <f t="shared" si="8"/>
        <v>37</v>
      </c>
      <c r="D25" s="19">
        <f aca="true" t="shared" si="9" ref="D25:M25">D5+D15</f>
        <v>38</v>
      </c>
      <c r="E25" s="20">
        <f t="shared" si="9"/>
        <v>35</v>
      </c>
      <c r="F25" s="21">
        <f t="shared" si="9"/>
        <v>28</v>
      </c>
      <c r="G25" s="22">
        <f t="shared" si="9"/>
        <v>37</v>
      </c>
      <c r="H25" s="19">
        <f t="shared" si="9"/>
        <v>41</v>
      </c>
      <c r="I25" s="20">
        <f t="shared" si="9"/>
        <v>40</v>
      </c>
      <c r="J25" s="21">
        <f t="shared" si="9"/>
        <v>37</v>
      </c>
      <c r="K25" s="22">
        <f t="shared" si="9"/>
        <v>38</v>
      </c>
      <c r="L25" s="19">
        <f t="shared" si="9"/>
        <v>45</v>
      </c>
      <c r="M25" s="20">
        <f t="shared" si="9"/>
        <v>46</v>
      </c>
      <c r="N25" s="21">
        <f aca="true" t="shared" si="10" ref="N25:O29">N5+N15</f>
        <v>36</v>
      </c>
      <c r="O25" s="22">
        <f t="shared" si="10"/>
        <v>40</v>
      </c>
      <c r="P25" s="19">
        <f aca="true" t="shared" si="11" ref="P25:S29">P5+P15</f>
        <v>41</v>
      </c>
      <c r="Q25" s="20">
        <f t="shared" si="11"/>
        <v>50</v>
      </c>
      <c r="R25" s="21">
        <f t="shared" si="11"/>
        <v>50</v>
      </c>
      <c r="S25" s="22">
        <f t="shared" si="11"/>
        <v>38</v>
      </c>
      <c r="T25" s="22">
        <f aca="true" t="shared" si="12" ref="T25:U27">T5+T15</f>
        <v>40</v>
      </c>
      <c r="U25" s="20">
        <f t="shared" si="12"/>
        <v>58</v>
      </c>
      <c r="V25" s="12"/>
      <c r="W25" s="8"/>
    </row>
    <row r="26" spans="1:23" s="3" customFormat="1" ht="15.75" customHeight="1">
      <c r="A26" s="4" t="s">
        <v>4</v>
      </c>
      <c r="B26" s="40">
        <f t="shared" si="8"/>
        <v>181</v>
      </c>
      <c r="C26" s="22">
        <f t="shared" si="8"/>
        <v>107</v>
      </c>
      <c r="D26" s="19">
        <f aca="true" t="shared" si="13" ref="D26:M26">D6+D16</f>
        <v>136</v>
      </c>
      <c r="E26" s="23">
        <f t="shared" si="13"/>
        <v>96</v>
      </c>
      <c r="F26" s="24">
        <f t="shared" si="13"/>
        <v>111</v>
      </c>
      <c r="G26" s="22">
        <f t="shared" si="13"/>
        <v>133</v>
      </c>
      <c r="H26" s="19">
        <f t="shared" si="13"/>
        <v>140</v>
      </c>
      <c r="I26" s="23">
        <f t="shared" si="13"/>
        <v>114</v>
      </c>
      <c r="J26" s="24">
        <f t="shared" si="13"/>
        <v>99</v>
      </c>
      <c r="K26" s="22">
        <f t="shared" si="13"/>
        <v>116</v>
      </c>
      <c r="L26" s="19">
        <f t="shared" si="13"/>
        <v>123</v>
      </c>
      <c r="M26" s="23">
        <f t="shared" si="13"/>
        <v>150</v>
      </c>
      <c r="N26" s="24">
        <f t="shared" si="10"/>
        <v>99</v>
      </c>
      <c r="O26" s="22">
        <f t="shared" si="10"/>
        <v>125</v>
      </c>
      <c r="P26" s="19">
        <f t="shared" si="11"/>
        <v>102</v>
      </c>
      <c r="Q26" s="23">
        <f t="shared" si="11"/>
        <v>106</v>
      </c>
      <c r="R26" s="24">
        <f t="shared" si="11"/>
        <v>104</v>
      </c>
      <c r="S26" s="22">
        <f t="shared" si="11"/>
        <v>79</v>
      </c>
      <c r="T26" s="22">
        <f t="shared" si="12"/>
        <v>88</v>
      </c>
      <c r="U26" s="23">
        <f t="shared" si="12"/>
        <v>162</v>
      </c>
      <c r="V26" s="12"/>
      <c r="W26" s="8"/>
    </row>
    <row r="27" spans="1:23" s="3" customFormat="1" ht="15.75" customHeight="1">
      <c r="A27" s="4" t="s">
        <v>5</v>
      </c>
      <c r="B27" s="40">
        <f t="shared" si="8"/>
        <v>222</v>
      </c>
      <c r="C27" s="22">
        <f t="shared" si="8"/>
        <v>144</v>
      </c>
      <c r="D27" s="19"/>
      <c r="E27" s="23">
        <f aca="true" t="shared" si="14" ref="E27:M27">E7+E17</f>
        <v>132</v>
      </c>
      <c r="F27" s="24">
        <f t="shared" si="14"/>
        <v>139</v>
      </c>
      <c r="G27" s="22">
        <f t="shared" si="14"/>
        <v>173</v>
      </c>
      <c r="H27" s="19">
        <f t="shared" si="14"/>
        <v>181</v>
      </c>
      <c r="I27" s="23">
        <f t="shared" si="14"/>
        <v>154</v>
      </c>
      <c r="J27" s="24">
        <f t="shared" si="14"/>
        <v>136</v>
      </c>
      <c r="K27" s="22">
        <f t="shared" si="14"/>
        <v>154</v>
      </c>
      <c r="L27" s="19">
        <f t="shared" si="14"/>
        <v>168</v>
      </c>
      <c r="M27" s="23">
        <f t="shared" si="14"/>
        <v>196</v>
      </c>
      <c r="N27" s="24">
        <f t="shared" si="10"/>
        <v>135</v>
      </c>
      <c r="O27" s="22">
        <f t="shared" si="10"/>
        <v>165</v>
      </c>
      <c r="P27" s="19">
        <f t="shared" si="11"/>
        <v>143</v>
      </c>
      <c r="Q27" s="23">
        <f t="shared" si="11"/>
        <v>156</v>
      </c>
      <c r="R27" s="24">
        <f t="shared" si="11"/>
        <v>154</v>
      </c>
      <c r="S27" s="22">
        <f t="shared" si="11"/>
        <v>117</v>
      </c>
      <c r="T27" s="22">
        <f t="shared" si="12"/>
        <v>128</v>
      </c>
      <c r="U27" s="23">
        <f t="shared" si="12"/>
        <v>220</v>
      </c>
      <c r="V27" s="12"/>
      <c r="W27" s="8"/>
    </row>
    <row r="28" spans="1:23" s="3" customFormat="1" ht="15.75" customHeight="1" thickBot="1">
      <c r="A28" s="13" t="s">
        <v>6</v>
      </c>
      <c r="B28" s="41"/>
      <c r="C28" s="28">
        <f>C8+C18</f>
        <v>618</v>
      </c>
      <c r="D28" s="25"/>
      <c r="E28" s="26">
        <f aca="true" t="shared" si="15" ref="E28:M28">E8+E18</f>
        <v>478</v>
      </c>
      <c r="F28" s="27">
        <f t="shared" si="15"/>
        <v>613</v>
      </c>
      <c r="G28" s="28">
        <f t="shared" si="15"/>
        <v>666</v>
      </c>
      <c r="H28" s="25">
        <f t="shared" si="15"/>
        <v>683</v>
      </c>
      <c r="I28" s="26">
        <f t="shared" si="15"/>
        <v>675</v>
      </c>
      <c r="J28" s="27"/>
      <c r="K28" s="28">
        <f t="shared" si="15"/>
        <v>633</v>
      </c>
      <c r="L28" s="25">
        <f t="shared" si="15"/>
        <v>581</v>
      </c>
      <c r="M28" s="26">
        <f t="shared" si="15"/>
        <v>780</v>
      </c>
      <c r="N28" s="27">
        <f t="shared" si="10"/>
        <v>505</v>
      </c>
      <c r="O28" s="28">
        <f t="shared" si="10"/>
        <v>649</v>
      </c>
      <c r="P28" s="25">
        <f t="shared" si="11"/>
        <v>543</v>
      </c>
      <c r="Q28" s="26">
        <f t="shared" si="11"/>
        <v>561</v>
      </c>
      <c r="R28" s="27">
        <f t="shared" si="11"/>
        <v>492</v>
      </c>
      <c r="S28" s="28">
        <f t="shared" si="11"/>
        <v>445</v>
      </c>
      <c r="T28" s="28">
        <f>T8+T18</f>
        <v>492</v>
      </c>
      <c r="U28" s="26">
        <f>U8+U18</f>
        <v>731</v>
      </c>
      <c r="V28" s="12"/>
      <c r="W28" s="8"/>
    </row>
    <row r="29" spans="1:23" s="3" customFormat="1" ht="15.75" customHeight="1">
      <c r="A29" s="37" t="s">
        <v>7</v>
      </c>
      <c r="B29" s="39"/>
      <c r="C29" s="30"/>
      <c r="D29" s="29"/>
      <c r="E29" s="20">
        <f aca="true" t="shared" si="16" ref="E29:J29">E9+E19</f>
        <v>52</v>
      </c>
      <c r="F29" s="21"/>
      <c r="G29" s="30">
        <f t="shared" si="16"/>
        <v>60</v>
      </c>
      <c r="H29" s="29">
        <f t="shared" si="16"/>
        <v>81</v>
      </c>
      <c r="I29" s="20">
        <f t="shared" si="16"/>
        <v>69</v>
      </c>
      <c r="J29" s="21">
        <f t="shared" si="16"/>
        <v>53</v>
      </c>
      <c r="K29" s="30">
        <f>K9+K19</f>
        <v>60</v>
      </c>
      <c r="L29" s="29">
        <f>L9+L19</f>
        <v>61</v>
      </c>
      <c r="M29" s="20">
        <f>M9+M19</f>
        <v>73</v>
      </c>
      <c r="N29" s="21">
        <f t="shared" si="10"/>
        <v>54</v>
      </c>
      <c r="O29" s="30">
        <f t="shared" si="10"/>
        <v>60</v>
      </c>
      <c r="P29" s="29">
        <f t="shared" si="11"/>
        <v>39</v>
      </c>
      <c r="Q29" s="20">
        <f t="shared" si="11"/>
        <v>53</v>
      </c>
      <c r="R29" s="21">
        <f t="shared" si="11"/>
        <v>46</v>
      </c>
      <c r="S29" s="30">
        <f t="shared" si="11"/>
        <v>33</v>
      </c>
      <c r="T29" s="30"/>
      <c r="U29" s="20"/>
      <c r="V29" s="53">
        <f>SUM(B29:S29)</f>
        <v>794</v>
      </c>
      <c r="W29" s="8"/>
    </row>
    <row r="30" spans="1:23" s="3" customFormat="1" ht="15.75" customHeight="1" thickBot="1">
      <c r="A30" s="38" t="s">
        <v>8</v>
      </c>
      <c r="B30" s="42"/>
      <c r="C30" s="32"/>
      <c r="D30" s="31"/>
      <c r="E30" s="43">
        <f>E29/(E29+E31)</f>
        <v>0.5591397849462365</v>
      </c>
      <c r="F30" s="33"/>
      <c r="G30" s="44">
        <f>G29/(G29+G31)</f>
        <v>0.4878048780487805</v>
      </c>
      <c r="H30" s="45">
        <f>H29/(H29+H31)</f>
        <v>0.5785714285714286</v>
      </c>
      <c r="I30" s="43">
        <f>I29/(I29+I31)</f>
        <v>0.6106194690265486</v>
      </c>
      <c r="J30" s="33">
        <f>J29/(J29+J31)</f>
        <v>0.5353535353535354</v>
      </c>
      <c r="K30" s="44">
        <f aca="true" t="shared" si="17" ref="K30:V30">K29/(K29+K31)</f>
        <v>0.5172413793103449</v>
      </c>
      <c r="L30" s="45">
        <f t="shared" si="17"/>
        <v>0.4959349593495935</v>
      </c>
      <c r="M30" s="43">
        <f t="shared" si="17"/>
        <v>0.4866666666666667</v>
      </c>
      <c r="N30" s="33">
        <f t="shared" si="17"/>
        <v>0.5510204081632653</v>
      </c>
      <c r="O30" s="44">
        <f t="shared" si="17"/>
        <v>0.48</v>
      </c>
      <c r="P30" s="45">
        <f t="shared" si="17"/>
        <v>0.38613861386138615</v>
      </c>
      <c r="Q30" s="43">
        <f t="shared" si="17"/>
        <v>0.5047619047619047</v>
      </c>
      <c r="R30" s="33">
        <f t="shared" si="17"/>
        <v>0.44660194174757284</v>
      </c>
      <c r="S30" s="44">
        <f>S29/(S29+S31)</f>
        <v>0.42857142857142855</v>
      </c>
      <c r="T30" s="44"/>
      <c r="U30" s="43"/>
      <c r="V30" s="50">
        <f t="shared" si="17"/>
        <v>0.5070242656449553</v>
      </c>
      <c r="W30" s="8"/>
    </row>
    <row r="31" spans="1:23" s="3" customFormat="1" ht="15.75" customHeight="1">
      <c r="A31" s="37" t="s">
        <v>9</v>
      </c>
      <c r="B31" s="39"/>
      <c r="C31" s="30"/>
      <c r="D31" s="29"/>
      <c r="E31" s="34">
        <f aca="true" t="shared" si="18" ref="E31:J31">E11+E21</f>
        <v>41</v>
      </c>
      <c r="F31" s="35"/>
      <c r="G31" s="30">
        <f t="shared" si="18"/>
        <v>63</v>
      </c>
      <c r="H31" s="29">
        <f t="shared" si="18"/>
        <v>59</v>
      </c>
      <c r="I31" s="34">
        <f t="shared" si="18"/>
        <v>44</v>
      </c>
      <c r="J31" s="35">
        <f t="shared" si="18"/>
        <v>46</v>
      </c>
      <c r="K31" s="30">
        <f aca="true" t="shared" si="19" ref="K31:P31">K11+K21</f>
        <v>56</v>
      </c>
      <c r="L31" s="29">
        <f t="shared" si="19"/>
        <v>62</v>
      </c>
      <c r="M31" s="34">
        <f t="shared" si="19"/>
        <v>77</v>
      </c>
      <c r="N31" s="35">
        <f t="shared" si="19"/>
        <v>44</v>
      </c>
      <c r="O31" s="30">
        <f t="shared" si="19"/>
        <v>65</v>
      </c>
      <c r="P31" s="29">
        <f t="shared" si="19"/>
        <v>62</v>
      </c>
      <c r="Q31" s="34">
        <f>Q11+Q21</f>
        <v>52</v>
      </c>
      <c r="R31" s="35">
        <f>R11+R21</f>
        <v>57</v>
      </c>
      <c r="S31" s="30">
        <f>S11+S21</f>
        <v>44</v>
      </c>
      <c r="T31" s="30"/>
      <c r="U31" s="34"/>
      <c r="V31" s="53">
        <f>SUM(B31:S31)</f>
        <v>772</v>
      </c>
      <c r="W31" s="8"/>
    </row>
    <row r="32" spans="1:23" s="3" customFormat="1" ht="15.75" customHeight="1" thickBot="1">
      <c r="A32" s="38" t="s">
        <v>10</v>
      </c>
      <c r="B32" s="42"/>
      <c r="C32" s="32"/>
      <c r="D32" s="31"/>
      <c r="E32" s="43">
        <f>E31/(E29+E31)</f>
        <v>0.44086021505376344</v>
      </c>
      <c r="F32" s="33"/>
      <c r="G32" s="44">
        <f>G31/(G29+G31)</f>
        <v>0.5121951219512195</v>
      </c>
      <c r="H32" s="45">
        <f>H31/(H29+H31)</f>
        <v>0.42142857142857143</v>
      </c>
      <c r="I32" s="43">
        <f>I31/(I29+I31)</f>
        <v>0.3893805309734513</v>
      </c>
      <c r="J32" s="33">
        <f>J31/(J29+J31)</f>
        <v>0.46464646464646464</v>
      </c>
      <c r="K32" s="44">
        <f aca="true" t="shared" si="20" ref="K32:V32">K31/(K29+K31)</f>
        <v>0.4827586206896552</v>
      </c>
      <c r="L32" s="45">
        <f t="shared" si="20"/>
        <v>0.5040650406504065</v>
      </c>
      <c r="M32" s="43">
        <f t="shared" si="20"/>
        <v>0.5133333333333333</v>
      </c>
      <c r="N32" s="33">
        <f t="shared" si="20"/>
        <v>0.4489795918367347</v>
      </c>
      <c r="O32" s="44">
        <f t="shared" si="20"/>
        <v>0.52</v>
      </c>
      <c r="P32" s="45">
        <f t="shared" si="20"/>
        <v>0.6138613861386139</v>
      </c>
      <c r="Q32" s="43">
        <f t="shared" si="20"/>
        <v>0.49523809523809526</v>
      </c>
      <c r="R32" s="33">
        <f t="shared" si="20"/>
        <v>0.5533980582524272</v>
      </c>
      <c r="S32" s="44">
        <f>S31/(S29+S31)</f>
        <v>0.5714285714285714</v>
      </c>
      <c r="T32" s="44"/>
      <c r="U32" s="43"/>
      <c r="V32" s="50">
        <f t="shared" si="20"/>
        <v>0.4929757343550447</v>
      </c>
      <c r="W32" s="48"/>
    </row>
    <row r="33" spans="22:23" ht="15">
      <c r="V33" s="51"/>
      <c r="W33" s="46"/>
    </row>
    <row r="34" spans="12:23" ht="15">
      <c r="L34" s="49"/>
      <c r="N34" s="18" t="s">
        <v>13</v>
      </c>
      <c r="P34" s="49"/>
      <c r="V34" s="52">
        <f>V29+V31</f>
        <v>1566</v>
      </c>
      <c r="W34" s="47"/>
    </row>
  </sheetData>
  <sheetProtection/>
  <printOptions/>
  <pageMargins left="0.33" right="0.24" top="0.3937007874015748" bottom="0.3937007874015748" header="0.5118110236220472" footer="0.5118110236220472"/>
  <pageSetup fitToHeight="1" fitToWidth="1" horizontalDpi="600" verticalDpi="600" orientation="landscape" paperSize="9" scale="89" r:id="rId1"/>
  <headerFooter alignWithMargins="0">
    <oddFooter>&amp;L&amp;9&amp;F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M Wallace</dc:creator>
  <cp:keywords/>
  <dc:description/>
  <cp:lastModifiedBy>Ronald M Wallace</cp:lastModifiedBy>
  <cp:lastPrinted>2009-05-13T22:29:19Z</cp:lastPrinted>
  <dcterms:created xsi:type="dcterms:W3CDTF">2001-04-30T22:06:21Z</dcterms:created>
  <dcterms:modified xsi:type="dcterms:W3CDTF">2009-05-13T22:29:29Z</dcterms:modified>
  <cp:category/>
  <cp:version/>
  <cp:contentType/>
  <cp:contentStatus/>
</cp:coreProperties>
</file>